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2760" yWindow="32760" windowWidth="20730" windowHeight="8445"/>
  </bookViews>
  <sheets>
    <sheet name="G-4" sheetId="7" r:id="rId1"/>
    <sheet name="метаданные" sheetId="8" r:id="rId2"/>
  </sheets>
  <calcPr calcId="144525"/>
  <customWorkbookViews>
    <customWorkbookView name="Fe Sanchis_Moreno - Personal View" guid="{8925193B-C853-4D01-B936-2E82B771FA45}" mergeInterval="0" personalView="1" maximized="1" windowWidth="1916" windowHeight="855" activeSheetId="2"/>
  </customWorkbookViews>
</workbook>
</file>

<file path=xl/calcChain.xml><?xml version="1.0" encoding="utf-8"?>
<calcChain xmlns="http://schemas.openxmlformats.org/spreadsheetml/2006/main">
  <c r="R13" i="7" l="1"/>
  <c r="Q13" i="7"/>
  <c r="P13" i="7"/>
  <c r="O13" i="7"/>
  <c r="N13" i="7"/>
  <c r="R11" i="7"/>
  <c r="Q11" i="7"/>
  <c r="P11" i="7"/>
  <c r="O11" i="7"/>
  <c r="N11" i="7"/>
  <c r="R9" i="7"/>
  <c r="Q9" i="7"/>
  <c r="P9" i="7"/>
  <c r="O9" i="7"/>
  <c r="N9" i="7"/>
  <c r="R7" i="7"/>
  <c r="Q7" i="7"/>
  <c r="P7" i="7"/>
  <c r="O7" i="7"/>
  <c r="N7" i="7"/>
  <c r="R15" i="7" l="1"/>
  <c r="R16" i="7"/>
  <c r="N16" i="7"/>
  <c r="Q15" i="7"/>
  <c r="Q16" i="7"/>
  <c r="P15" i="7"/>
  <c r="P16" i="7"/>
  <c r="O15" i="7"/>
  <c r="O16" i="7"/>
  <c r="N15" i="7"/>
  <c r="I16" i="7"/>
  <c r="M15" i="7"/>
  <c r="M16" i="7"/>
  <c r="L15" i="7"/>
  <c r="L16" i="7"/>
  <c r="K15" i="7"/>
  <c r="K16" i="7"/>
  <c r="J15" i="7"/>
  <c r="J16" i="7"/>
  <c r="I15" i="7"/>
  <c r="H15" i="7"/>
  <c r="H16" i="7"/>
  <c r="G15" i="7"/>
  <c r="G16" i="7"/>
  <c r="F15" i="7"/>
  <c r="F16" i="7"/>
  <c r="E15" i="7"/>
  <c r="E16" i="7"/>
  <c r="D15" i="7"/>
  <c r="D16" i="7"/>
  <c r="M13" i="7"/>
  <c r="L13" i="7"/>
  <c r="K13" i="7"/>
  <c r="J13" i="7"/>
  <c r="I13" i="7"/>
  <c r="M11" i="7"/>
  <c r="L11" i="7"/>
  <c r="K11" i="7"/>
  <c r="J11" i="7"/>
  <c r="I11" i="7"/>
  <c r="M9" i="7"/>
  <c r="L9" i="7"/>
  <c r="K9" i="7"/>
  <c r="J9" i="7"/>
  <c r="I9" i="7"/>
  <c r="H9" i="7"/>
  <c r="G9" i="7"/>
  <c r="F9" i="7"/>
  <c r="E9" i="7"/>
  <c r="D9" i="7"/>
  <c r="M7" i="7"/>
  <c r="L7" i="7"/>
  <c r="K7" i="7"/>
  <c r="J7" i="7"/>
  <c r="I7" i="7"/>
  <c r="H7" i="7"/>
  <c r="G7" i="7"/>
  <c r="F7" i="7"/>
  <c r="E7" i="7"/>
  <c r="D7" i="7"/>
</calcChain>
</file>

<file path=xl/sharedStrings.xml><?xml version="1.0" encoding="utf-8"?>
<sst xmlns="http://schemas.openxmlformats.org/spreadsheetml/2006/main" count="94" uniqueCount="65">
  <si>
    <t>%</t>
  </si>
  <si>
    <t>Multiply by:</t>
  </si>
  <si>
    <t>238.8</t>
  </si>
  <si>
    <t>0.2778</t>
  </si>
  <si>
    <t>3.6</t>
  </si>
  <si>
    <t>-</t>
  </si>
  <si>
    <t xml:space="preserve"> Energy, collected from renewable resources</t>
  </si>
  <si>
    <t>Unit</t>
  </si>
  <si>
    <t>ktoe</t>
  </si>
  <si>
    <t>of which</t>
  </si>
  <si>
    <t>Hydropower</t>
  </si>
  <si>
    <t>Biofuels</t>
  </si>
  <si>
    <t>Wind power</t>
  </si>
  <si>
    <t>Total renewable energy</t>
  </si>
  <si>
    <t>To:</t>
  </si>
  <si>
    <t>TJ</t>
  </si>
  <si>
    <t>Gcal</t>
  </si>
  <si>
    <t>Mtoe</t>
  </si>
  <si>
    <t>GWh</t>
  </si>
  <si>
    <t>From:</t>
  </si>
  <si>
    <t>Terajoule (TJ)</t>
  </si>
  <si>
    <t>Gigacalorie (Gcal)</t>
  </si>
  <si>
    <t>Million tons of oil equivalent (Mtoe)</t>
  </si>
  <si>
    <t>Gigawatt-hour (GWh)</t>
  </si>
  <si>
    <t>Conversion factors</t>
  </si>
  <si>
    <t>*The data are preliminary, they will be final after agreement with the IEA</t>
  </si>
  <si>
    <t xml:space="preserve"> </t>
  </si>
  <si>
    <t>74-93-08</t>
  </si>
  <si>
    <t>Indicator</t>
  </si>
  <si>
    <t>Energy supplied from renewable sources</t>
  </si>
  <si>
    <t>Definition of the indicator</t>
  </si>
  <si>
    <t>Characterizes the share of RES in the total volume of electricity production. Renewable energy sources include hydraulic, geothermal, solar, wind, tidal/wave/ocean energy, as well as biomass energy and a number of relatively new types of renewable energy.</t>
  </si>
  <si>
    <t>Unit of measurement</t>
  </si>
  <si>
    <t>Thousands of tons of oil equivalent (thousand tons of oil equivalent) for the total amount of energy supplied and the amount of energy supplied from certain types of renewable sources; percentages of the shares of various types of renewable energy sources in the total amount of energy supplied.</t>
  </si>
  <si>
    <t>Frequency</t>
  </si>
  <si>
    <t>annual</t>
  </si>
  <si>
    <t>Source of information</t>
  </si>
  <si>
    <t>Aggregation level</t>
  </si>
  <si>
    <t>in the Republic of Kazakhstan</t>
  </si>
  <si>
    <t>Methodology/
calculation method</t>
  </si>
  <si>
    <t>The calculated indicator.
It is defined as the ratio of the volume of electricity produced by renewable energy sources to the total volume of electricity generated. It is formed on the basis of the results of a nationwide statistical observation in the form 1-TEB "Fuel and energy balance".</t>
  </si>
  <si>
    <t>Related indicators</t>
  </si>
  <si>
    <t>Relationship with SDG indicators, OECD green growth indicators</t>
  </si>
  <si>
    <t>SDG 7.2.1
OECD I-5 (Share of electricity produced by renewable energy sources (RES) in total electricity generated)</t>
  </si>
  <si>
    <t>Indicators that make up the calculation</t>
  </si>
  <si>
    <t>Total amount of primary energy supplied</t>
  </si>
  <si>
    <t>The timing of the update</t>
  </si>
  <si>
    <t>annually in December</t>
  </si>
  <si>
    <t>Contacts</t>
  </si>
  <si>
    <t>Total amount of primary energy supplied
(= Table G-2, row 6)</t>
  </si>
  <si>
    <r>
      <t xml:space="preserve">Hydropower 
</t>
    </r>
    <r>
      <rPr>
        <sz val="12"/>
        <rFont val="Roboto"/>
        <charset val="204"/>
      </rPr>
      <t>(Row 2 / row 1)</t>
    </r>
  </si>
  <si>
    <r>
      <t xml:space="preserve">Biofuels
</t>
    </r>
    <r>
      <rPr>
        <sz val="12"/>
        <rFont val="Roboto"/>
        <charset val="204"/>
      </rPr>
      <t>(Row 4 / row 1)</t>
    </r>
  </si>
  <si>
    <r>
      <t xml:space="preserve">Wind power
</t>
    </r>
    <r>
      <rPr>
        <sz val="12"/>
        <rFont val="Roboto"/>
        <charset val="204"/>
      </rPr>
      <t>(Row 6 / row 1)</t>
    </r>
  </si>
  <si>
    <r>
      <t xml:space="preserve">Total amount of energy supplied from renewable sources:
</t>
    </r>
    <r>
      <rPr>
        <sz val="12"/>
        <rFont val="Roboto"/>
        <charset val="204"/>
      </rPr>
      <t>(Rows 2 + 4 + 6 + 8)</t>
    </r>
  </si>
  <si>
    <r>
      <t xml:space="preserve">Total amount of energy supplied from renewable sources:
</t>
    </r>
    <r>
      <rPr>
        <sz val="12"/>
        <rFont val="Roboto"/>
        <charset val="204"/>
      </rPr>
      <t>(Row 10/row 1)</t>
    </r>
  </si>
  <si>
    <r>
      <t>2.388 x 10</t>
    </r>
    <r>
      <rPr>
        <vertAlign val="superscript"/>
        <sz val="11"/>
        <rFont val="Roboto"/>
        <charset val="204"/>
      </rPr>
      <t>-5</t>
    </r>
  </si>
  <si>
    <r>
      <t>4.1868 x 10</t>
    </r>
    <r>
      <rPr>
        <vertAlign val="superscript"/>
        <sz val="11"/>
        <rFont val="Roboto"/>
        <charset val="204"/>
      </rPr>
      <t>-3</t>
    </r>
  </si>
  <si>
    <r>
      <t>1 x 10</t>
    </r>
    <r>
      <rPr>
        <vertAlign val="superscript"/>
        <sz val="11"/>
        <rFont val="Roboto"/>
        <charset val="204"/>
      </rPr>
      <t>-7</t>
    </r>
  </si>
  <si>
    <r>
      <t>1.163 x 10</t>
    </r>
    <r>
      <rPr>
        <vertAlign val="superscript"/>
        <sz val="11"/>
        <rFont val="Roboto"/>
        <charset val="204"/>
      </rPr>
      <t>-3</t>
    </r>
  </si>
  <si>
    <r>
      <t>4.1868 x 10</t>
    </r>
    <r>
      <rPr>
        <vertAlign val="superscript"/>
        <sz val="11"/>
        <rFont val="Roboto"/>
        <charset val="204"/>
      </rPr>
      <t>4</t>
    </r>
  </si>
  <si>
    <r>
      <t>1 x 10</t>
    </r>
    <r>
      <rPr>
        <vertAlign val="superscript"/>
        <sz val="11"/>
        <rFont val="Roboto"/>
        <charset val="204"/>
      </rPr>
      <t>7</t>
    </r>
  </si>
  <si>
    <r>
      <t>8.6 x 10</t>
    </r>
    <r>
      <rPr>
        <vertAlign val="superscript"/>
        <sz val="11"/>
        <rFont val="Roboto"/>
        <charset val="204"/>
      </rPr>
      <t>-5</t>
    </r>
  </si>
  <si>
    <t>Solar energy</t>
  </si>
  <si>
    <r>
      <t xml:space="preserve">Solar energy
</t>
    </r>
    <r>
      <rPr>
        <sz val="12"/>
        <rFont val="Roboto"/>
        <charset val="204"/>
      </rPr>
      <t>(Row 8 / row 1)</t>
    </r>
  </si>
  <si>
    <t xml:space="preserve">They are formed on the basis of the results of 6 nation statistical obcervations of statistical forms: 
- "Report on the activities of gas enterprises" 1-GAS, 
- "Report on the generation,transmission,distrubution and sale of electric energy " 1-ELECTRIC POWER; 
- "Final energy consumption" 1-KPI; 
- "Report on the activities of enterprises producing oil,refining and trading in petroleum products 1-OIL; 
- "Report on the activities of coal enterprises" 1-COAL in accordance with Methodology for the formation of the fuel and energy balance and the calculation of individual statistical indicators characterizing the energy sector (08.11.2016 № 160)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</si>
</sst>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0.0"/>
  </numFmts>
  <fonts count="15" x14ac:knownFonts="1">
    <font>
      <sz val="11"/>
      <color theme="1"/>
      <name val="Calibri"/>
      <family val="2"/>
      <scheme val="minor"/>
    </font>
    <font>
      <b/>
      <sz val="11"/>
      <name val="Roboto"/>
      <charset val="204"/>
    </font>
    <font>
      <sz val="11"/>
      <name val="Roboto"/>
      <charset val="204"/>
    </font>
    <font>
      <i/>
      <sz val="10"/>
      <name val="Roboto"/>
      <charset val="204"/>
    </font>
    <font>
      <sz val="12"/>
      <name val="Roboto"/>
      <charset val="204"/>
    </font>
    <font>
      <i/>
      <sz val="11"/>
      <name val="Roboto"/>
      <charset val="204"/>
    </font>
    <font>
      <i/>
      <sz val="12"/>
      <name val="Roboto"/>
      <charset val="204"/>
    </font>
    <font>
      <b/>
      <sz val="12"/>
      <name val="Roboto"/>
      <charset val="204"/>
    </font>
    <font>
      <u/>
      <sz val="10"/>
      <name val="Roboto"/>
      <charset val="204"/>
    </font>
    <font>
      <sz val="10"/>
      <name val="Roboto"/>
      <charset val="204"/>
    </font>
    <font>
      <vertAlign val="superscript"/>
      <sz val="11"/>
      <name val="Roboto"/>
      <charset val="204"/>
    </font>
    <font>
      <sz val="11"/>
      <color indexed="8"/>
      <name val="Roboto"/>
      <charset val="204"/>
    </font>
    <font>
      <sz val="11"/>
      <color theme="1"/>
      <name val="Calibri"/>
      <family val="2"/>
      <scheme val="minor"/>
    </font>
    <font>
      <sz val="11"/>
      <color theme="1"/>
      <name val="Roboto"/>
      <charset val="204"/>
    </font>
    <font>
      <b/>
      <sz val="12"/>
      <color theme="1"/>
      <name val="Roboto"/>
      <charset val="204"/>
    </font>
  </fonts>
  <fills count="8">
    <fill>
      <patternFill patternType="none"/>
    </fill>
    <fill>
      <patternFill patternType="gray125"/>
    </fill>
    <fill>
      <patternFill patternType="solid">
        <fgColor theme="4" tint="0.59999389629810485"/>
        <bgColor indexed="65"/>
      </patternFill>
    </fill>
    <fill>
      <patternFill patternType="solid">
        <fgColor theme="4"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2" fillId="2" borderId="0" applyNumberFormat="0" applyBorder="0" applyAlignment="0" applyProtection="0"/>
    <xf numFmtId="9" fontId="12" fillId="0" borderId="0" applyFont="0" applyFill="0" applyBorder="0" applyAlignment="0" applyProtection="0"/>
  </cellStyleXfs>
  <cellXfs count="52">
    <xf numFmtId="0" fontId="0" fillId="0" borderId="0" xfId="0"/>
    <xf numFmtId="1" fontId="2" fillId="3" borderId="1" xfId="0" applyNumberFormat="1" applyFont="1" applyFill="1" applyBorder="1" applyAlignment="1">
      <alignment horizontal="right" wrapText="1"/>
    </xf>
    <xf numFmtId="165" fontId="2" fillId="4" borderId="1" xfId="0" applyNumberFormat="1" applyFont="1" applyFill="1" applyBorder="1" applyAlignment="1">
      <alignment horizontal="right" wrapText="1"/>
    </xf>
    <xf numFmtId="10" fontId="2" fillId="4" borderId="1" xfId="0" applyNumberFormat="1" applyFont="1" applyFill="1" applyBorder="1" applyAlignment="1">
      <alignment horizontal="right" wrapText="1"/>
    </xf>
    <xf numFmtId="164" fontId="2" fillId="4" borderId="1" xfId="0" applyNumberFormat="1" applyFont="1" applyFill="1" applyBorder="1" applyAlignment="1">
      <alignment horizontal="right" wrapText="1"/>
    </xf>
    <xf numFmtId="1" fontId="1" fillId="4" borderId="1" xfId="0" applyNumberFormat="1" applyFont="1" applyFill="1" applyBorder="1" applyAlignment="1">
      <alignment horizontal="right" wrapText="1"/>
    </xf>
    <xf numFmtId="165" fontId="1" fillId="4" borderId="1" xfId="2" applyNumberFormat="1" applyFont="1" applyFill="1" applyBorder="1" applyAlignment="1">
      <alignment horizontal="right" wrapText="1"/>
    </xf>
    <xf numFmtId="0" fontId="2" fillId="3" borderId="0" xfId="0" applyFont="1" applyFill="1"/>
    <xf numFmtId="0" fontId="2" fillId="5" borderId="0" xfId="0" applyFont="1" applyFill="1"/>
    <xf numFmtId="0" fontId="3" fillId="5" borderId="0" xfId="0" applyFont="1" applyFill="1" applyAlignment="1">
      <alignment horizontal="center"/>
    </xf>
    <xf numFmtId="0" fontId="2" fillId="0" borderId="2" xfId="0" applyFont="1" applyBorder="1"/>
    <xf numFmtId="0" fontId="4"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2" xfId="0" applyFont="1" applyBorder="1" applyAlignment="1">
      <alignment horizontal="center"/>
    </xf>
    <xf numFmtId="0" fontId="4" fillId="5" borderId="1" xfId="0" applyFont="1" applyFill="1" applyBorder="1" applyAlignment="1">
      <alignment horizontal="left" vertical="center" wrapText="1"/>
    </xf>
    <xf numFmtId="0" fontId="2" fillId="5" borderId="2" xfId="0" applyFont="1" applyFill="1" applyBorder="1" applyAlignment="1">
      <alignment horizontal="center" vertical="center"/>
    </xf>
    <xf numFmtId="0" fontId="6" fillId="5" borderId="1" xfId="0" applyFont="1" applyFill="1" applyBorder="1" applyAlignment="1">
      <alignment horizontal="left" vertical="center" wrapText="1"/>
    </xf>
    <xf numFmtId="0" fontId="2" fillId="3" borderId="1" xfId="0" applyFont="1" applyFill="1" applyBorder="1" applyAlignment="1">
      <alignment horizontal="right" wrapText="1"/>
    </xf>
    <xf numFmtId="9" fontId="2" fillId="4" borderId="1" xfId="0" applyNumberFormat="1" applyFont="1" applyFill="1" applyBorder="1" applyAlignment="1">
      <alignment horizontal="right" wrapText="1"/>
    </xf>
    <xf numFmtId="166" fontId="2" fillId="3" borderId="1" xfId="0" applyNumberFormat="1" applyFont="1" applyFill="1" applyBorder="1" applyAlignment="1">
      <alignment horizontal="right" wrapText="1"/>
    </xf>
    <xf numFmtId="0" fontId="7" fillId="5" borderId="1" xfId="0" applyFont="1" applyFill="1" applyBorder="1" applyAlignment="1">
      <alignment horizontal="left" vertical="center" wrapText="1"/>
    </xf>
    <xf numFmtId="9" fontId="1" fillId="4" borderId="1" xfId="2" applyNumberFormat="1" applyFont="1" applyFill="1" applyBorder="1" applyAlignment="1">
      <alignment horizontal="right" wrapText="1"/>
    </xf>
    <xf numFmtId="0" fontId="2" fillId="5" borderId="0" xfId="0" applyFont="1" applyFill="1" applyBorder="1"/>
    <xf numFmtId="0" fontId="5" fillId="5" borderId="0" xfId="0" applyFont="1" applyFill="1" applyBorder="1" applyAlignment="1">
      <alignment horizontal="left" vertical="center"/>
    </xf>
    <xf numFmtId="0" fontId="8" fillId="5" borderId="0" xfId="0" applyFont="1" applyFill="1" applyBorder="1" applyAlignment="1">
      <alignment horizontal="left" vertical="center"/>
    </xf>
    <xf numFmtId="0" fontId="9" fillId="5" borderId="0" xfId="0" applyFont="1" applyFill="1" applyAlignment="1">
      <alignment horizontal="justify"/>
    </xf>
    <xf numFmtId="0" fontId="9" fillId="5" borderId="0" xfId="0" applyFont="1" applyFill="1"/>
    <xf numFmtId="0" fontId="2" fillId="5" borderId="0" xfId="0" applyFont="1" applyFill="1" applyAlignment="1">
      <alignment horizontal="left"/>
    </xf>
    <xf numFmtId="0" fontId="2" fillId="5" borderId="1" xfId="0" applyFont="1" applyFill="1" applyBorder="1" applyAlignment="1">
      <alignment horizontal="left"/>
    </xf>
    <xf numFmtId="0" fontId="4" fillId="5" borderId="0" xfId="0" applyFont="1" applyFill="1" applyAlignment="1">
      <alignment horizontal="justify"/>
    </xf>
    <xf numFmtId="4" fontId="13" fillId="6" borderId="1" xfId="0" applyNumberFormat="1" applyFont="1" applyFill="1" applyBorder="1" applyAlignment="1">
      <alignment vertical="center" wrapText="1"/>
    </xf>
    <xf numFmtId="0" fontId="13" fillId="0" borderId="1" xfId="0" applyFont="1" applyBorder="1"/>
    <xf numFmtId="0" fontId="13" fillId="0" borderId="0" xfId="0" applyFont="1"/>
    <xf numFmtId="0" fontId="11" fillId="0" borderId="1" xfId="0" applyFont="1" applyBorder="1" applyAlignment="1">
      <alignment wrapText="1"/>
    </xf>
    <xf numFmtId="0" fontId="13" fillId="0" borderId="1" xfId="0" applyFont="1" applyBorder="1" applyAlignment="1">
      <alignment wrapText="1"/>
    </xf>
    <xf numFmtId="17" fontId="13" fillId="0" borderId="1" xfId="0" applyNumberFormat="1" applyFont="1" applyBorder="1"/>
    <xf numFmtId="3" fontId="12" fillId="2" borderId="1" xfId="1" applyNumberFormat="1" applyBorder="1" applyAlignment="1">
      <alignment horizontal="right" wrapText="1"/>
    </xf>
    <xf numFmtId="0" fontId="14" fillId="3" borderId="0" xfId="0" applyFont="1" applyFill="1" applyAlignment="1">
      <alignment horizontal="center" wrapText="1"/>
    </xf>
    <xf numFmtId="0" fontId="2" fillId="5" borderId="2" xfId="0" applyFont="1" applyFill="1" applyBorder="1" applyAlignment="1">
      <alignment horizontal="center"/>
    </xf>
    <xf numFmtId="0" fontId="2" fillId="5" borderId="3" xfId="0" applyFont="1" applyFill="1" applyBorder="1" applyAlignment="1">
      <alignment horizontal="center"/>
    </xf>
    <xf numFmtId="3" fontId="2" fillId="5" borderId="2" xfId="0" applyNumberFormat="1" applyFont="1" applyFill="1" applyBorder="1" applyAlignment="1">
      <alignment horizontal="center"/>
    </xf>
    <xf numFmtId="0" fontId="1" fillId="7"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49" fontId="2" fillId="0" borderId="2"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protection locked="0"/>
    </xf>
    <xf numFmtId="0" fontId="2" fillId="5" borderId="4" xfId="0" applyFont="1" applyFill="1" applyBorder="1" applyAlignment="1">
      <alignment horizontal="center"/>
    </xf>
    <xf numFmtId="16" fontId="2" fillId="5" borderId="2" xfId="0" applyNumberFormat="1" applyFont="1" applyFill="1" applyBorder="1" applyAlignment="1">
      <alignment horizontal="center"/>
    </xf>
    <xf numFmtId="0" fontId="13" fillId="6" borderId="5"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13" fillId="0" borderId="7" xfId="0" applyFont="1" applyBorder="1" applyAlignment="1"/>
    <xf numFmtId="0" fontId="13" fillId="0" borderId="8" xfId="0" applyFont="1" applyBorder="1" applyAlignment="1"/>
    <xf numFmtId="0" fontId="13" fillId="0" borderId="9" xfId="0" applyFont="1" applyBorder="1" applyAlignment="1"/>
  </cellXfs>
  <cellStyles count="3">
    <cellStyle name="40% - Акцент1" xfId="1" builtinId="31"/>
    <cellStyle name="Обычный" xfId="0" builtinId="0"/>
    <cellStyle name="Процентный" xfId="2" builtinId="5"/>
  </cellStyles>
  <dxfs count="4">
    <dxf>
      <font>
        <b val="0"/>
        <i val="0"/>
        <strike val="0"/>
        <condense val="0"/>
        <extend val="0"/>
        <outline val="0"/>
        <shadow val="0"/>
        <u val="none"/>
        <vertAlign val="baseline"/>
        <sz val="11"/>
        <color auto="1"/>
        <name val="Roboto"/>
        <scheme val="none"/>
      </font>
      <fill>
        <patternFill patternType="solid">
          <fgColor indexed="64"/>
          <bgColor theme="0"/>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auto="1"/>
        <name val="Roboto"/>
        <scheme val="none"/>
      </font>
      <fill>
        <patternFill patternType="solid">
          <fgColor indexed="64"/>
          <bgColor theme="0"/>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Roboto"/>
        <scheme val="none"/>
      </font>
      <fill>
        <patternFill patternType="solid">
          <fgColor indexed="64"/>
          <bgColor theme="0"/>
        </patternFill>
      </fill>
      <border diagonalUp="0" diagonalDown="0" outline="0">
        <left style="thin">
          <color indexed="64"/>
        </left>
        <right style="thin">
          <color indexed="64"/>
        </right>
        <top/>
        <bottom/>
      </border>
    </dxf>
  </dxfs>
  <tableStyles count="1" defaultTableStyle="TableStyleMedium9" defaultPivotStyle="PivotStyleLight16">
    <tableStyle name="Styl tabulky 1" pivot="0" count="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3" name="Tabulka3" displayName="Tabulka3" ref="A6:A16" headerRowCount="0" totalsRowShown="0" headerRowDxfId="3" dataDxfId="2">
  <tableColumns count="1">
    <tableColumn id="2" name="Sloupec2" headerRowDxfId="1" dataDxfId="0"/>
  </tableColumns>
  <tableStyleInfo name="Styl tabulky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tabSelected="1" zoomScale="80" zoomScaleNormal="80" workbookViewId="0">
      <selection activeCell="O21" sqref="O21"/>
    </sheetView>
  </sheetViews>
  <sheetFormatPr defaultRowHeight="15" x14ac:dyDescent="0.25"/>
  <cols>
    <col min="1" max="1" width="3.85546875" style="8" customWidth="1"/>
    <col min="2" max="2" width="33.5703125" style="8" customWidth="1"/>
    <col min="3" max="3" width="14.140625" style="8" customWidth="1"/>
    <col min="4" max="12" width="11.28515625" style="8" customWidth="1"/>
    <col min="13" max="16384" width="9.140625" style="8"/>
  </cols>
  <sheetData>
    <row r="1" spans="1:19" ht="19.5" customHeight="1" x14ac:dyDescent="0.25">
      <c r="A1" s="7"/>
      <c r="B1" s="37" t="s">
        <v>6</v>
      </c>
      <c r="C1" s="37"/>
      <c r="D1" s="37"/>
      <c r="E1" s="37"/>
      <c r="F1" s="37"/>
      <c r="G1" s="37"/>
      <c r="H1" s="37"/>
      <c r="I1" s="37"/>
      <c r="J1" s="37"/>
      <c r="K1" s="37"/>
      <c r="L1" s="37"/>
      <c r="M1" s="37"/>
      <c r="N1" s="37"/>
      <c r="O1" s="37"/>
      <c r="P1" s="37"/>
      <c r="Q1" s="37"/>
      <c r="R1" s="37"/>
    </row>
    <row r="2" spans="1:19" x14ac:dyDescent="0.25">
      <c r="B2" s="9"/>
    </row>
    <row r="3" spans="1:19" ht="15.75" x14ac:dyDescent="0.25">
      <c r="A3" s="10"/>
      <c r="B3" s="11"/>
      <c r="C3" s="11" t="s">
        <v>7</v>
      </c>
      <c r="D3" s="12">
        <v>2010</v>
      </c>
      <c r="E3" s="12">
        <v>2011</v>
      </c>
      <c r="F3" s="12">
        <v>2012</v>
      </c>
      <c r="G3" s="12">
        <v>2013</v>
      </c>
      <c r="H3" s="12">
        <v>2014</v>
      </c>
      <c r="I3" s="12">
        <v>2015</v>
      </c>
      <c r="J3" s="12">
        <v>2016</v>
      </c>
      <c r="K3" s="12">
        <v>2017</v>
      </c>
      <c r="L3" s="12">
        <v>2018</v>
      </c>
      <c r="M3" s="12">
        <v>2019</v>
      </c>
      <c r="N3" s="12">
        <v>2020</v>
      </c>
      <c r="O3" s="12">
        <v>2021</v>
      </c>
      <c r="P3" s="12">
        <v>2022</v>
      </c>
      <c r="Q3" s="12">
        <v>2023</v>
      </c>
      <c r="R3" s="12">
        <v>2024</v>
      </c>
    </row>
    <row r="4" spans="1:19" ht="47.25" x14ac:dyDescent="0.25">
      <c r="A4" s="13">
        <v>1</v>
      </c>
      <c r="B4" s="14" t="s">
        <v>49</v>
      </c>
      <c r="C4" s="11" t="s">
        <v>8</v>
      </c>
      <c r="D4" s="36">
        <v>69127</v>
      </c>
      <c r="E4" s="36">
        <v>77343</v>
      </c>
      <c r="F4" s="36">
        <v>73874</v>
      </c>
      <c r="G4" s="36">
        <v>81551</v>
      </c>
      <c r="H4" s="36">
        <v>76927</v>
      </c>
      <c r="I4" s="36">
        <v>78104</v>
      </c>
      <c r="J4" s="36">
        <v>81633</v>
      </c>
      <c r="K4" s="36">
        <v>84987</v>
      </c>
      <c r="L4" s="36">
        <v>75227</v>
      </c>
      <c r="M4" s="36">
        <v>73148</v>
      </c>
      <c r="N4" s="36">
        <v>65748</v>
      </c>
      <c r="O4" s="36">
        <v>68679</v>
      </c>
      <c r="P4" s="36">
        <v>71369</v>
      </c>
      <c r="Q4" s="36">
        <v>73378.487052959797</v>
      </c>
      <c r="R4" s="36">
        <v>74304</v>
      </c>
    </row>
    <row r="5" spans="1:19" x14ac:dyDescent="0.25">
      <c r="A5" s="13"/>
      <c r="B5" s="42" t="s">
        <v>9</v>
      </c>
      <c r="C5" s="42"/>
      <c r="D5" s="42"/>
      <c r="E5" s="42"/>
      <c r="F5" s="42"/>
      <c r="G5" s="42"/>
      <c r="H5" s="42"/>
      <c r="I5" s="42"/>
      <c r="J5" s="42"/>
      <c r="K5" s="42"/>
      <c r="L5" s="42"/>
      <c r="M5" s="42"/>
      <c r="N5" s="42"/>
      <c r="O5" s="42"/>
      <c r="P5" s="42"/>
      <c r="Q5" s="42"/>
      <c r="R5" s="42"/>
    </row>
    <row r="6" spans="1:19" ht="15.75" x14ac:dyDescent="0.25">
      <c r="A6" s="15">
        <v>2</v>
      </c>
      <c r="B6" s="16" t="s">
        <v>10</v>
      </c>
      <c r="C6" s="11" t="s">
        <v>8</v>
      </c>
      <c r="D6" s="17">
        <v>690</v>
      </c>
      <c r="E6" s="17">
        <v>678</v>
      </c>
      <c r="F6" s="17">
        <v>657</v>
      </c>
      <c r="G6" s="17">
        <v>665</v>
      </c>
      <c r="H6" s="17">
        <v>710</v>
      </c>
      <c r="I6" s="17">
        <v>797</v>
      </c>
      <c r="J6" s="17">
        <v>999</v>
      </c>
      <c r="K6" s="17">
        <v>964</v>
      </c>
      <c r="L6" s="1">
        <v>893.83955288048139</v>
      </c>
      <c r="M6" s="1">
        <v>859.3</v>
      </c>
      <c r="N6" s="1">
        <v>830.63834909716252</v>
      </c>
      <c r="O6" s="1">
        <v>792</v>
      </c>
      <c r="P6" s="1">
        <v>791.2</v>
      </c>
      <c r="Q6" s="1">
        <v>757.4424763542562</v>
      </c>
      <c r="R6" s="1">
        <v>970</v>
      </c>
    </row>
    <row r="7" spans="1:19" ht="31.5" x14ac:dyDescent="0.25">
      <c r="A7" s="15">
        <v>3</v>
      </c>
      <c r="B7" s="16" t="s">
        <v>50</v>
      </c>
      <c r="C7" s="12" t="s">
        <v>0</v>
      </c>
      <c r="D7" s="18">
        <f t="shared" ref="D7:M7" si="0">IF(D6="", "n/a", D6/D$4)</f>
        <v>9.9816280179958628E-3</v>
      </c>
      <c r="E7" s="2">
        <f t="shared" si="0"/>
        <v>8.7661456111089563E-3</v>
      </c>
      <c r="F7" s="2">
        <f t="shared" si="0"/>
        <v>8.8935214013049248E-3</v>
      </c>
      <c r="G7" s="2">
        <f t="shared" si="0"/>
        <v>8.1544064450466587E-3</v>
      </c>
      <c r="H7" s="2">
        <f t="shared" si="0"/>
        <v>9.2295292940060055E-3</v>
      </c>
      <c r="I7" s="18">
        <f t="shared" si="0"/>
        <v>1.020434292737888E-2</v>
      </c>
      <c r="J7" s="2">
        <f t="shared" si="0"/>
        <v>1.2237697989783544E-2</v>
      </c>
      <c r="K7" s="2">
        <f t="shared" si="0"/>
        <v>1.1342911268782284E-2</v>
      </c>
      <c r="L7" s="2">
        <f t="shared" si="0"/>
        <v>1.1881898159975559E-2</v>
      </c>
      <c r="M7" s="2">
        <f t="shared" si="0"/>
        <v>1.1747416197298627E-2</v>
      </c>
      <c r="N7" s="2">
        <f>IF(N6="", "n/a", N6/N$4)</f>
        <v>1.2633667170060876E-2</v>
      </c>
      <c r="O7" s="2">
        <f>IF(O6="", "n/a", O6/O$4)</f>
        <v>1.1531909317258551E-2</v>
      </c>
      <c r="P7" s="2">
        <f>IF(P6="", "n/a", P6/P$4)</f>
        <v>1.1086045762165648E-2</v>
      </c>
      <c r="Q7" s="2">
        <f>IF(Q6="", "n/a", Q6/Q$4)</f>
        <v>1.0322405200417715E-2</v>
      </c>
      <c r="R7" s="2">
        <f>IF(R6="", "n/a", R6/R$4)</f>
        <v>1.3054478897502154E-2</v>
      </c>
    </row>
    <row r="8" spans="1:19" ht="15.75" x14ac:dyDescent="0.25">
      <c r="A8" s="15">
        <v>4</v>
      </c>
      <c r="B8" s="16" t="s">
        <v>11</v>
      </c>
      <c r="C8" s="11" t="s">
        <v>8</v>
      </c>
      <c r="D8" s="17">
        <v>50</v>
      </c>
      <c r="E8" s="17">
        <v>79</v>
      </c>
      <c r="F8" s="17">
        <v>59</v>
      </c>
      <c r="G8" s="17">
        <v>66</v>
      </c>
      <c r="H8" s="17">
        <v>22</v>
      </c>
      <c r="I8" s="17">
        <v>80</v>
      </c>
      <c r="J8" s="17">
        <v>107</v>
      </c>
      <c r="K8" s="17">
        <v>66</v>
      </c>
      <c r="L8" s="17">
        <v>76</v>
      </c>
      <c r="M8" s="17">
        <v>65</v>
      </c>
      <c r="N8" s="1">
        <v>58.031002197382243</v>
      </c>
      <c r="O8" s="1">
        <v>32</v>
      </c>
      <c r="P8" s="1">
        <v>44</v>
      </c>
      <c r="Q8" s="1">
        <v>34.799999999999997</v>
      </c>
      <c r="R8" s="1">
        <v>60</v>
      </c>
    </row>
    <row r="9" spans="1:19" ht="31.5" x14ac:dyDescent="0.25">
      <c r="A9" s="15">
        <v>5</v>
      </c>
      <c r="B9" s="16" t="s">
        <v>51</v>
      </c>
      <c r="C9" s="12" t="s">
        <v>0</v>
      </c>
      <c r="D9" s="2">
        <f t="shared" ref="D9:M9" si="1">IF(D8="", "n/a", D8/D$4)</f>
        <v>7.2330637811564226E-4</v>
      </c>
      <c r="E9" s="2">
        <f t="shared" si="1"/>
        <v>1.0214240461321644E-3</v>
      </c>
      <c r="F9" s="2">
        <f t="shared" si="1"/>
        <v>7.9865717302433871E-4</v>
      </c>
      <c r="G9" s="2">
        <f t="shared" si="1"/>
        <v>8.093095118392172E-4</v>
      </c>
      <c r="H9" s="2">
        <f t="shared" si="1"/>
        <v>2.8598541474384804E-4</v>
      </c>
      <c r="I9" s="2">
        <f t="shared" si="1"/>
        <v>1.0242753252074157E-3</v>
      </c>
      <c r="J9" s="2">
        <f t="shared" si="1"/>
        <v>1.3107444293361753E-3</v>
      </c>
      <c r="K9" s="2">
        <f t="shared" si="1"/>
        <v>7.7658936072575802E-4</v>
      </c>
      <c r="L9" s="3">
        <f t="shared" si="1"/>
        <v>1.0102755659537135E-3</v>
      </c>
      <c r="M9" s="3">
        <f t="shared" si="1"/>
        <v>8.8860939465193857E-4</v>
      </c>
      <c r="N9" s="3">
        <f>IF(N8="", "n/a", N8/N$4)</f>
        <v>8.8262764186564221E-4</v>
      </c>
      <c r="O9" s="3">
        <f>IF(O8="", "n/a", O8/O$4)</f>
        <v>4.6593572999024447E-4</v>
      </c>
      <c r="P9" s="3">
        <f>IF(P8="", "n/a", P8/P$4)</f>
        <v>6.1651417282013198E-4</v>
      </c>
      <c r="Q9" s="3">
        <f>IF(Q8="", "n/a", Q8/Q$4)</f>
        <v>4.742534412692869E-4</v>
      </c>
      <c r="R9" s="3">
        <f>IF(R8="", "n/a", R8/R$4)</f>
        <v>8.0749354005167954E-4</v>
      </c>
    </row>
    <row r="10" spans="1:19" ht="15.75" x14ac:dyDescent="0.25">
      <c r="A10" s="15">
        <v>6</v>
      </c>
      <c r="B10" s="16" t="s">
        <v>12</v>
      </c>
      <c r="C10" s="11" t="s">
        <v>8</v>
      </c>
      <c r="D10" s="17" t="s">
        <v>5</v>
      </c>
      <c r="E10" s="17" t="s">
        <v>5</v>
      </c>
      <c r="F10" s="17" t="s">
        <v>5</v>
      </c>
      <c r="G10" s="17" t="s">
        <v>5</v>
      </c>
      <c r="H10" s="17" t="s">
        <v>5</v>
      </c>
      <c r="I10" s="17">
        <v>4.74</v>
      </c>
      <c r="J10" s="17">
        <v>9.89</v>
      </c>
      <c r="K10" s="17">
        <v>12.23</v>
      </c>
      <c r="L10" s="17">
        <v>16.600000000000001</v>
      </c>
      <c r="M10" s="17">
        <v>60</v>
      </c>
      <c r="N10" s="1">
        <v>217</v>
      </c>
      <c r="O10" s="1">
        <v>290</v>
      </c>
      <c r="P10" s="1">
        <v>363</v>
      </c>
      <c r="Q10" s="1">
        <v>487</v>
      </c>
      <c r="R10" s="1">
        <v>546</v>
      </c>
    </row>
    <row r="11" spans="1:19" ht="31.5" x14ac:dyDescent="0.25">
      <c r="A11" s="15">
        <v>7</v>
      </c>
      <c r="B11" s="16" t="s">
        <v>52</v>
      </c>
      <c r="C11" s="12" t="s">
        <v>0</v>
      </c>
      <c r="D11" s="2" t="s">
        <v>5</v>
      </c>
      <c r="E11" s="2" t="s">
        <v>5</v>
      </c>
      <c r="F11" s="2" t="s">
        <v>5</v>
      </c>
      <c r="G11" s="2" t="s">
        <v>5</v>
      </c>
      <c r="H11" s="2" t="s">
        <v>5</v>
      </c>
      <c r="I11" s="4">
        <f t="shared" ref="I11:O11" si="2">IF(I10="", "n/a", I10/I$4)</f>
        <v>6.0688313018539385E-5</v>
      </c>
      <c r="J11" s="4">
        <f t="shared" si="2"/>
        <v>1.2115198510406331E-4</v>
      </c>
      <c r="K11" s="4">
        <f t="shared" si="2"/>
        <v>1.4390436184357608E-4</v>
      </c>
      <c r="L11" s="4">
        <f t="shared" si="2"/>
        <v>2.2066545256357428E-4</v>
      </c>
      <c r="M11" s="4">
        <f t="shared" si="2"/>
        <v>8.2025482583255867E-4</v>
      </c>
      <c r="N11" s="4">
        <f t="shared" si="2"/>
        <v>3.3004806229847295E-3</v>
      </c>
      <c r="O11" s="4">
        <f t="shared" si="2"/>
        <v>4.2225425530365906E-3</v>
      </c>
      <c r="P11" s="4">
        <f>IF(P10="", "n/a", P10/P$4)</f>
        <v>5.0862419257660888E-3</v>
      </c>
      <c r="Q11" s="4">
        <f>IF(Q10="", "n/a", Q10/Q$4)</f>
        <v>6.6368225832799639E-3</v>
      </c>
      <c r="R11" s="4">
        <f>IF(R10="", "n/a", R10/R$4)</f>
        <v>7.348191214470284E-3</v>
      </c>
    </row>
    <row r="12" spans="1:19" ht="15.75" x14ac:dyDescent="0.25">
      <c r="A12" s="15">
        <v>8</v>
      </c>
      <c r="B12" s="16" t="s">
        <v>62</v>
      </c>
      <c r="C12" s="11" t="s">
        <v>8</v>
      </c>
      <c r="D12" s="17" t="s">
        <v>5</v>
      </c>
      <c r="E12" s="17" t="s">
        <v>5</v>
      </c>
      <c r="F12" s="17" t="s">
        <v>5</v>
      </c>
      <c r="G12" s="17" t="s">
        <v>5</v>
      </c>
      <c r="H12" s="17" t="s">
        <v>5</v>
      </c>
      <c r="I12" s="17">
        <v>1.66</v>
      </c>
      <c r="J12" s="17">
        <v>3.18</v>
      </c>
      <c r="K12" s="17">
        <v>3.3</v>
      </c>
      <c r="L12" s="19">
        <v>5.08</v>
      </c>
      <c r="M12" s="19">
        <v>56</v>
      </c>
      <c r="N12" s="1">
        <v>217</v>
      </c>
      <c r="O12" s="1">
        <v>290</v>
      </c>
      <c r="P12" s="1">
        <v>363</v>
      </c>
      <c r="Q12" s="1">
        <v>487</v>
      </c>
      <c r="R12" s="1">
        <v>546</v>
      </c>
    </row>
    <row r="13" spans="1:19" ht="31.5" x14ac:dyDescent="0.25">
      <c r="A13" s="15">
        <v>9</v>
      </c>
      <c r="B13" s="16" t="s">
        <v>63</v>
      </c>
      <c r="C13" s="12" t="s">
        <v>0</v>
      </c>
      <c r="D13" s="2" t="s">
        <v>5</v>
      </c>
      <c r="E13" s="2" t="s">
        <v>5</v>
      </c>
      <c r="F13" s="2" t="s">
        <v>5</v>
      </c>
      <c r="G13" s="2" t="s">
        <v>5</v>
      </c>
      <c r="H13" s="2" t="s">
        <v>5</v>
      </c>
      <c r="I13" s="4">
        <f t="shared" ref="I13:O13" si="3">IF(I12="", "n/a", I12/I$4)</f>
        <v>2.1253712998053876E-5</v>
      </c>
      <c r="J13" s="4">
        <f t="shared" si="3"/>
        <v>3.8954834441953624E-5</v>
      </c>
      <c r="K13" s="4">
        <f t="shared" si="3"/>
        <v>3.8829468036287898E-5</v>
      </c>
      <c r="L13" s="4">
        <f t="shared" si="3"/>
        <v>6.7528945724274535E-5</v>
      </c>
      <c r="M13" s="4">
        <f t="shared" si="3"/>
        <v>7.6557117077705476E-4</v>
      </c>
      <c r="N13" s="4">
        <f t="shared" si="3"/>
        <v>3.3004806229847295E-3</v>
      </c>
      <c r="O13" s="4">
        <f t="shared" si="3"/>
        <v>4.2225425530365906E-3</v>
      </c>
      <c r="P13" s="4">
        <f>IF(P12="", "n/a", P12/P$4)</f>
        <v>5.0862419257660888E-3</v>
      </c>
      <c r="Q13" s="4">
        <f>IF(Q12="", "n/a", Q12/Q$4)</f>
        <v>6.6368225832799639E-3</v>
      </c>
      <c r="R13" s="4">
        <f>IF(R12="", "n/a", R12/R$4)</f>
        <v>7.348191214470284E-3</v>
      </c>
    </row>
    <row r="14" spans="1:19" ht="16.5" customHeight="1" x14ac:dyDescent="0.25">
      <c r="A14" s="15"/>
      <c r="B14" s="41" t="s">
        <v>13</v>
      </c>
      <c r="C14" s="41"/>
      <c r="D14" s="41"/>
      <c r="E14" s="41"/>
      <c r="F14" s="41"/>
      <c r="G14" s="41"/>
      <c r="H14" s="41"/>
      <c r="I14" s="41"/>
      <c r="J14" s="41"/>
      <c r="K14" s="41"/>
      <c r="L14" s="41"/>
      <c r="M14" s="41"/>
      <c r="N14" s="41"/>
      <c r="O14" s="41"/>
      <c r="P14" s="41"/>
      <c r="Q14" s="41"/>
      <c r="R14" s="41"/>
    </row>
    <row r="15" spans="1:19" ht="63" x14ac:dyDescent="0.25">
      <c r="A15" s="15">
        <v>10</v>
      </c>
      <c r="B15" s="20" t="s">
        <v>53</v>
      </c>
      <c r="C15" s="11" t="s">
        <v>8</v>
      </c>
      <c r="D15" s="5">
        <f>(D6+D8)</f>
        <v>740</v>
      </c>
      <c r="E15" s="5">
        <f>(E6+E8)</f>
        <v>757</v>
      </c>
      <c r="F15" s="5">
        <f>(F6+F8)</f>
        <v>716</v>
      </c>
      <c r="G15" s="5">
        <f>(G6+G8)</f>
        <v>731</v>
      </c>
      <c r="H15" s="5">
        <f>(H6+H8)</f>
        <v>732</v>
      </c>
      <c r="I15" s="5">
        <f t="shared" ref="I15:O15" si="4">(I6+I8+I10+I12)</f>
        <v>883.4</v>
      </c>
      <c r="J15" s="5">
        <f t="shared" si="4"/>
        <v>1119.0700000000002</v>
      </c>
      <c r="K15" s="5">
        <f t="shared" si="4"/>
        <v>1045.53</v>
      </c>
      <c r="L15" s="5">
        <f t="shared" si="4"/>
        <v>991.51955288048146</v>
      </c>
      <c r="M15" s="5">
        <f t="shared" si="4"/>
        <v>1040.3</v>
      </c>
      <c r="N15" s="5">
        <f t="shared" si="4"/>
        <v>1322.6693512945449</v>
      </c>
      <c r="O15" s="5">
        <f t="shared" si="4"/>
        <v>1404</v>
      </c>
      <c r="P15" s="5">
        <f>(P6+P8+P10+P12)</f>
        <v>1561.2</v>
      </c>
      <c r="Q15" s="5">
        <f>(Q6+Q8+Q10+Q12)</f>
        <v>1766.2424763542563</v>
      </c>
      <c r="R15" s="5">
        <f>(R6+R8+R10+R12)</f>
        <v>2122</v>
      </c>
      <c r="S15" s="8" t="s">
        <v>26</v>
      </c>
    </row>
    <row r="16" spans="1:19" ht="63" x14ac:dyDescent="0.25">
      <c r="A16" s="15">
        <v>11</v>
      </c>
      <c r="B16" s="20" t="s">
        <v>54</v>
      </c>
      <c r="C16" s="11" t="s">
        <v>0</v>
      </c>
      <c r="D16" s="6">
        <f t="shared" ref="D16:M16" si="5">IF(D15=0, "n/a", D15/D$4)</f>
        <v>1.0704934396111506E-2</v>
      </c>
      <c r="E16" s="21">
        <f t="shared" si="5"/>
        <v>9.7875696572411203E-3</v>
      </c>
      <c r="F16" s="21">
        <f t="shared" si="5"/>
        <v>9.6921785743292639E-3</v>
      </c>
      <c r="G16" s="6">
        <f t="shared" si="5"/>
        <v>8.9637159568858749E-3</v>
      </c>
      <c r="H16" s="21">
        <f t="shared" si="5"/>
        <v>9.5155147087498532E-3</v>
      </c>
      <c r="I16" s="6">
        <f t="shared" si="5"/>
        <v>1.1310560278602888E-2</v>
      </c>
      <c r="J16" s="6">
        <f t="shared" si="5"/>
        <v>1.3708549238665737E-2</v>
      </c>
      <c r="K16" s="6">
        <f t="shared" si="5"/>
        <v>1.2302234459387907E-2</v>
      </c>
      <c r="L16" s="6">
        <f t="shared" si="5"/>
        <v>1.3180368124217122E-2</v>
      </c>
      <c r="M16" s="6">
        <f t="shared" si="5"/>
        <v>1.4221851588560179E-2</v>
      </c>
      <c r="N16" s="6">
        <f>IF(N15=0, "n/a", N15/N$4)</f>
        <v>2.011725605789598E-2</v>
      </c>
      <c r="O16" s="6">
        <f>IF(O15=0, "n/a", O15/O$4)</f>
        <v>2.0442930153321975E-2</v>
      </c>
      <c r="P16" s="6">
        <f>IF(P15=0, "n/a", P15/P$4)</f>
        <v>2.1875043786517955E-2</v>
      </c>
      <c r="Q16" s="6">
        <f>IF(Q15=0, "n/a", Q15/Q$4)</f>
        <v>2.4070303808246929E-2</v>
      </c>
      <c r="R16" s="6">
        <f>IF(R15=0, "n/a", R15/R$4)</f>
        <v>2.8558354866494402E-2</v>
      </c>
    </row>
    <row r="17" spans="1:22" ht="17.25" customHeight="1" x14ac:dyDescent="0.25">
      <c r="A17" s="22"/>
      <c r="B17" s="23" t="s">
        <v>25</v>
      </c>
      <c r="C17" s="24"/>
      <c r="D17" s="24"/>
      <c r="E17" s="24"/>
      <c r="F17" s="24"/>
    </row>
    <row r="18" spans="1:22" ht="26.25" customHeight="1" x14ac:dyDescent="0.25">
      <c r="B18" s="25" t="s">
        <v>24</v>
      </c>
      <c r="C18" s="26"/>
      <c r="D18" s="26"/>
      <c r="E18" s="26"/>
      <c r="F18" s="26"/>
      <c r="G18" s="26"/>
      <c r="H18" s="26"/>
      <c r="I18" s="26"/>
      <c r="J18" s="26"/>
      <c r="K18" s="27"/>
      <c r="L18" s="27"/>
    </row>
    <row r="19" spans="1:22" x14ac:dyDescent="0.25">
      <c r="B19" s="28" t="s">
        <v>14</v>
      </c>
      <c r="C19" s="38" t="s">
        <v>15</v>
      </c>
      <c r="D19" s="39"/>
      <c r="E19" s="38" t="s">
        <v>16</v>
      </c>
      <c r="F19" s="39"/>
      <c r="G19" s="38" t="s">
        <v>17</v>
      </c>
      <c r="H19" s="39"/>
      <c r="I19" s="38" t="s">
        <v>18</v>
      </c>
      <c r="J19" s="39"/>
      <c r="K19" s="22"/>
      <c r="L19" s="22"/>
    </row>
    <row r="20" spans="1:22" x14ac:dyDescent="0.25">
      <c r="B20" s="28" t="s">
        <v>19</v>
      </c>
      <c r="C20" s="38" t="s">
        <v>1</v>
      </c>
      <c r="D20" s="45"/>
      <c r="E20" s="45"/>
      <c r="F20" s="45"/>
      <c r="G20" s="45"/>
      <c r="H20" s="45"/>
      <c r="I20" s="45"/>
      <c r="J20" s="39"/>
      <c r="K20" s="22"/>
      <c r="L20" s="22"/>
      <c r="M20" s="27"/>
      <c r="N20" s="27"/>
      <c r="O20" s="27"/>
      <c r="P20" s="27"/>
      <c r="Q20" s="27"/>
      <c r="R20" s="27"/>
      <c r="S20" s="27"/>
      <c r="T20" s="27"/>
      <c r="U20" s="27"/>
      <c r="V20" s="27"/>
    </row>
    <row r="21" spans="1:22" ht="17.25" x14ac:dyDescent="0.25">
      <c r="B21" s="28" t="s">
        <v>20</v>
      </c>
      <c r="C21" s="38">
        <v>1</v>
      </c>
      <c r="D21" s="39"/>
      <c r="E21" s="38" t="s">
        <v>2</v>
      </c>
      <c r="F21" s="39"/>
      <c r="G21" s="38" t="s">
        <v>55</v>
      </c>
      <c r="H21" s="39"/>
      <c r="I21" s="38" t="s">
        <v>3</v>
      </c>
      <c r="J21" s="39"/>
      <c r="K21" s="22"/>
      <c r="L21" s="22"/>
      <c r="M21" s="22"/>
      <c r="N21" s="22"/>
      <c r="O21" s="22"/>
      <c r="P21" s="22"/>
      <c r="Q21" s="22"/>
      <c r="R21" s="22"/>
      <c r="S21" s="22"/>
      <c r="T21" s="22"/>
      <c r="U21" s="22"/>
      <c r="V21" s="22"/>
    </row>
    <row r="22" spans="1:22" ht="17.25" x14ac:dyDescent="0.25">
      <c r="B22" s="28" t="s">
        <v>21</v>
      </c>
      <c r="C22" s="38" t="s">
        <v>56</v>
      </c>
      <c r="D22" s="39"/>
      <c r="E22" s="38">
        <v>1</v>
      </c>
      <c r="F22" s="39"/>
      <c r="G22" s="46" t="s">
        <v>57</v>
      </c>
      <c r="H22" s="39"/>
      <c r="I22" s="38" t="s">
        <v>58</v>
      </c>
      <c r="J22" s="39"/>
      <c r="K22" s="22"/>
      <c r="L22" s="22"/>
      <c r="M22" s="22"/>
      <c r="N22" s="22"/>
      <c r="O22" s="22"/>
      <c r="P22" s="22"/>
      <c r="Q22" s="22"/>
      <c r="R22" s="22"/>
      <c r="S22" s="22"/>
      <c r="T22" s="22"/>
      <c r="U22" s="22"/>
      <c r="V22" s="22"/>
    </row>
    <row r="23" spans="1:22" ht="17.25" x14ac:dyDescent="0.25">
      <c r="B23" s="28" t="s">
        <v>22</v>
      </c>
      <c r="C23" s="38" t="s">
        <v>59</v>
      </c>
      <c r="D23" s="39"/>
      <c r="E23" s="38" t="s">
        <v>60</v>
      </c>
      <c r="F23" s="39"/>
      <c r="G23" s="38">
        <v>1</v>
      </c>
      <c r="H23" s="39"/>
      <c r="I23" s="40">
        <v>11630</v>
      </c>
      <c r="J23" s="39"/>
      <c r="K23" s="22"/>
      <c r="L23" s="22"/>
      <c r="M23" s="22"/>
      <c r="N23" s="22"/>
      <c r="O23" s="22"/>
      <c r="P23" s="22"/>
      <c r="Q23" s="22"/>
      <c r="R23" s="22"/>
      <c r="S23" s="22"/>
      <c r="T23" s="22"/>
      <c r="U23" s="22"/>
      <c r="V23" s="22"/>
    </row>
    <row r="24" spans="1:22" ht="17.25" x14ac:dyDescent="0.25">
      <c r="B24" s="28" t="s">
        <v>23</v>
      </c>
      <c r="C24" s="43" t="s">
        <v>4</v>
      </c>
      <c r="D24" s="44"/>
      <c r="E24" s="38">
        <v>860</v>
      </c>
      <c r="F24" s="39"/>
      <c r="G24" s="38" t="s">
        <v>61</v>
      </c>
      <c r="H24" s="39"/>
      <c r="I24" s="38">
        <v>1</v>
      </c>
      <c r="J24" s="39"/>
      <c r="K24" s="22"/>
      <c r="L24" s="22"/>
      <c r="M24" s="22"/>
      <c r="N24" s="22"/>
      <c r="O24" s="22"/>
      <c r="P24" s="22"/>
      <c r="Q24" s="22"/>
      <c r="R24" s="22"/>
      <c r="S24" s="22"/>
      <c r="T24" s="22"/>
      <c r="U24" s="22"/>
      <c r="V24" s="22"/>
    </row>
    <row r="25" spans="1:22" ht="15.75" x14ac:dyDescent="0.25">
      <c r="B25" s="29"/>
      <c r="M25" s="22"/>
      <c r="N25" s="22"/>
      <c r="O25" s="22"/>
      <c r="P25" s="22"/>
      <c r="Q25" s="22"/>
      <c r="R25" s="22"/>
      <c r="S25" s="22"/>
      <c r="T25" s="22"/>
      <c r="U25" s="22"/>
      <c r="V25" s="22"/>
    </row>
    <row r="26" spans="1:22" x14ac:dyDescent="0.25">
      <c r="M26" s="22"/>
      <c r="N26" s="22"/>
      <c r="O26" s="22"/>
      <c r="P26" s="22"/>
      <c r="Q26" s="22"/>
      <c r="R26" s="22"/>
      <c r="S26" s="22"/>
      <c r="T26" s="22"/>
      <c r="U26" s="22"/>
      <c r="V26" s="22"/>
    </row>
  </sheetData>
  <customSheetViews>
    <customSheetView guid="{8925193B-C853-4D01-B936-2E82B771FA45}">
      <selection activeCell="A20" sqref="A20:P20"/>
      <pageMargins left="0.70866141732283472" right="0.70866141732283472" top="0.78740157480314965" bottom="0.78740157480314965" header="0.31496062992125984" footer="0.31496062992125984"/>
      <pageSetup paperSize="9" scale="60" orientation="landscape"/>
    </customSheetView>
  </customSheetViews>
  <mergeCells count="24">
    <mergeCell ref="C24:D24"/>
    <mergeCell ref="E24:F24"/>
    <mergeCell ref="G24:H24"/>
    <mergeCell ref="I24:J24"/>
    <mergeCell ref="C20:J20"/>
    <mergeCell ref="G22:H22"/>
    <mergeCell ref="C22:D22"/>
    <mergeCell ref="E22:F22"/>
    <mergeCell ref="B1:R1"/>
    <mergeCell ref="C23:D23"/>
    <mergeCell ref="E23:F23"/>
    <mergeCell ref="G23:H23"/>
    <mergeCell ref="I23:J23"/>
    <mergeCell ref="C21:D21"/>
    <mergeCell ref="G21:H21"/>
    <mergeCell ref="I21:J21"/>
    <mergeCell ref="I22:J22"/>
    <mergeCell ref="E21:F21"/>
    <mergeCell ref="B14:R14"/>
    <mergeCell ref="B5:R5"/>
    <mergeCell ref="C19:D19"/>
    <mergeCell ref="E19:F19"/>
    <mergeCell ref="G19:H19"/>
    <mergeCell ref="I19:J19"/>
  </mergeCells>
  <pageMargins left="0.70866141732283472" right="0.70866141732283472" top="0.78740157480314965" bottom="0.78740157480314965" header="0.31496062992125984" footer="0.31496062992125984"/>
  <pageSetup paperSize="9" scale="6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5" sqref="B5"/>
    </sheetView>
  </sheetViews>
  <sheetFormatPr defaultRowHeight="15" x14ac:dyDescent="0.25"/>
  <cols>
    <col min="1" max="1" width="47.28515625" style="32" customWidth="1"/>
    <col min="2" max="2" width="79.85546875" style="32" customWidth="1"/>
    <col min="3" max="16384" width="9.140625" style="32"/>
  </cols>
  <sheetData>
    <row r="1" spans="1:2" x14ac:dyDescent="0.25">
      <c r="A1" s="30" t="s">
        <v>28</v>
      </c>
      <c r="B1" s="31" t="s">
        <v>29</v>
      </c>
    </row>
    <row r="2" spans="1:2" ht="60" x14ac:dyDescent="0.25">
      <c r="A2" s="30" t="s">
        <v>30</v>
      </c>
      <c r="B2" s="33" t="s">
        <v>31</v>
      </c>
    </row>
    <row r="3" spans="1:2" ht="60" x14ac:dyDescent="0.25">
      <c r="A3" s="30" t="s">
        <v>32</v>
      </c>
      <c r="B3" s="34" t="s">
        <v>33</v>
      </c>
    </row>
    <row r="4" spans="1:2" x14ac:dyDescent="0.25">
      <c r="A4" s="30" t="s">
        <v>34</v>
      </c>
      <c r="B4" s="31" t="s">
        <v>35</v>
      </c>
    </row>
    <row r="5" spans="1:2" ht="180" x14ac:dyDescent="0.25">
      <c r="A5" s="30" t="s">
        <v>36</v>
      </c>
      <c r="B5" s="34" t="s">
        <v>64</v>
      </c>
    </row>
    <row r="6" spans="1:2" x14ac:dyDescent="0.25">
      <c r="A6" s="30" t="s">
        <v>37</v>
      </c>
      <c r="B6" s="31" t="s">
        <v>38</v>
      </c>
    </row>
    <row r="7" spans="1:2" ht="75" x14ac:dyDescent="0.25">
      <c r="A7" s="30" t="s">
        <v>39</v>
      </c>
      <c r="B7" s="34" t="s">
        <v>40</v>
      </c>
    </row>
    <row r="8" spans="1:2" x14ac:dyDescent="0.25">
      <c r="A8" s="30" t="s">
        <v>41</v>
      </c>
      <c r="B8" s="34" t="s">
        <v>26</v>
      </c>
    </row>
    <row r="9" spans="1:2" ht="45" x14ac:dyDescent="0.25">
      <c r="A9" s="30" t="s">
        <v>42</v>
      </c>
      <c r="B9" s="34" t="s">
        <v>43</v>
      </c>
    </row>
    <row r="10" spans="1:2" x14ac:dyDescent="0.25">
      <c r="A10" s="47" t="s">
        <v>44</v>
      </c>
      <c r="B10" s="49" t="s">
        <v>45</v>
      </c>
    </row>
    <row r="11" spans="1:2" x14ac:dyDescent="0.25">
      <c r="A11" s="48"/>
      <c r="B11" s="50"/>
    </row>
    <row r="12" spans="1:2" x14ac:dyDescent="0.25">
      <c r="A12" s="48"/>
      <c r="B12" s="51"/>
    </row>
    <row r="13" spans="1:2" x14ac:dyDescent="0.25">
      <c r="A13" s="30" t="s">
        <v>46</v>
      </c>
      <c r="B13" s="35" t="s">
        <v>47</v>
      </c>
    </row>
    <row r="14" spans="1:2" x14ac:dyDescent="0.25">
      <c r="A14" s="30" t="s">
        <v>48</v>
      </c>
      <c r="B14" s="31" t="s">
        <v>27</v>
      </c>
    </row>
  </sheetData>
  <mergeCells count="2">
    <mergeCell ref="A10:A12"/>
    <mergeCell ref="B10:B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G-4</vt:lpstr>
      <vt:lpstr>метаданные</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cookies!</dc:creator>
  <cp:lastModifiedBy>Кристина Пистун</cp:lastModifiedBy>
  <cp:lastPrinted>2013-04-23T10:05:15Z</cp:lastPrinted>
  <dcterms:created xsi:type="dcterms:W3CDTF">2011-05-01T09:55:58Z</dcterms:created>
  <dcterms:modified xsi:type="dcterms:W3CDTF">2025-12-09T07:15:23Z</dcterms:modified>
</cp:coreProperties>
</file>